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ompetenzraster" sheetId="1" r:id="rId4"/>
    <sheet state="visible" name="Eigen- und Gruppenbewertung" sheetId="2" r:id="rId5"/>
    <sheet state="visible" name="Bewertungsmatrix" sheetId="3" r:id="rId6"/>
  </sheets>
  <definedNames/>
  <calcPr/>
  <extLst>
    <ext uri="GoogleSheetsCustomDataVersion2">
      <go:sheetsCustomData xmlns:go="http://customooxmlschemas.google.com/" r:id="rId7" roundtripDataChecksum="DO9GIjB/GQcm/hGm28GV2z2DoBVd+qTQ2Wt3oxQYfps="/>
    </ext>
  </extLst>
</workbook>
</file>

<file path=xl/sharedStrings.xml><?xml version="1.0" encoding="utf-8"?>
<sst xmlns="http://schemas.openxmlformats.org/spreadsheetml/2006/main" count="62" uniqueCount="55">
  <si>
    <t>Sachkompetenz</t>
  </si>
  <si>
    <t>umfassendes Wissen zeigen / anwenden</t>
  </si>
  <si>
    <t>Resultate beurteilen und Inhalte wichten</t>
  </si>
  <si>
    <t>sprachlich klar darstellen</t>
  </si>
  <si>
    <t>Fachbegriffe korrekt verwenden</t>
  </si>
  <si>
    <t>Transfer / Zusammenhänge herstellen</t>
  </si>
  <si>
    <t>Summe</t>
  </si>
  <si>
    <t>Prozent- verteilung</t>
  </si>
  <si>
    <t>mögliche Punkte</t>
  </si>
  <si>
    <t>erreichte Punkte</t>
  </si>
  <si>
    <t>Methodenkompetenz</t>
  </si>
  <si>
    <t>Arbeitsschritte planen / Was? Wer? Wann?</t>
  </si>
  <si>
    <t>Informationen / Hilfsmittel effektiv nutzen</t>
  </si>
  <si>
    <t>Erkenntnisse / Lösungswege strukturieren</t>
  </si>
  <si>
    <t>Planung / Arbeitstechniken realisieren</t>
  </si>
  <si>
    <t>Ergebnisse übersichtlich präsentieren</t>
  </si>
  <si>
    <t>Selbstkompetenz</t>
  </si>
  <si>
    <t>bereit sein, sich selbst Ziele zu setzen</t>
  </si>
  <si>
    <t>zielstrebig und ausdauernd arbeiten</t>
  </si>
  <si>
    <t>sorgfältig arbeiten</t>
  </si>
  <si>
    <t>Selbstkontrolle praktizieren / auf Fragen reagieren</t>
  </si>
  <si>
    <t>Engagement zeigen</t>
  </si>
  <si>
    <t>Sozialkompetenz</t>
  </si>
  <si>
    <t>mit anderen gemeinsam arbeiten</t>
  </si>
  <si>
    <t>Verantwortung übernehmen</t>
  </si>
  <si>
    <t>kompromissbereit sein</t>
  </si>
  <si>
    <t>Selbstvertrauen zeigen / Durchsetzungsvermögen beweisen</t>
  </si>
  <si>
    <t>Rücksicht nehmen / Hilfe leisten</t>
  </si>
  <si>
    <t>mögliche Punkte gesamt</t>
  </si>
  <si>
    <t>erreichte Punkte gesamt</t>
  </si>
  <si>
    <t>Zensur:</t>
  </si>
  <si>
    <t>Eigen- und Gruppenbewertung</t>
  </si>
  <si>
    <t>0 bis 5 Punkte</t>
  </si>
  <si>
    <t>0 Punkte = keine Leistung</t>
  </si>
  <si>
    <t>5 Punkte = volle Leistung</t>
  </si>
  <si>
    <t>Name / Teammitglied</t>
  </si>
  <si>
    <t>Kooperation / Unterstützung - Verhalten in der Gruppe</t>
  </si>
  <si>
    <t>Arbeitsverhalten</t>
  </si>
  <si>
    <t>Problemlösefähigkeit / Engagement - Zuverlässigkeit</t>
  </si>
  <si>
    <t>Einbringen von Ideen und/oder Material</t>
  </si>
  <si>
    <t>Prozent</t>
  </si>
  <si>
    <t>Zensur</t>
  </si>
  <si>
    <t>Name 1</t>
  </si>
  <si>
    <t>Name 2</t>
  </si>
  <si>
    <t>Name 3</t>
  </si>
  <si>
    <t>Gruppennnote</t>
  </si>
  <si>
    <t>Prozentwert</t>
  </si>
  <si>
    <t>Note numerisch</t>
  </si>
  <si>
    <t>Note verbal</t>
  </si>
  <si>
    <t>ungenügend</t>
  </si>
  <si>
    <t>mangelhaft</t>
  </si>
  <si>
    <t>ausreichend</t>
  </si>
  <si>
    <t>befriedigend</t>
  </si>
  <si>
    <t>gut</t>
  </si>
  <si>
    <t>sehr gut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</si>
</sst>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/>
    <font>
      <sz val="10.0"/>
      <color rgb="FF000000"/>
      <name val="Arial"/>
    </font>
    <font>
      <sz val="14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</fills>
  <borders count="27">
    <border/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/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ck">
        <color rgb="FF000000"/>
      </right>
      <top style="thin">
        <color rgb="FF000000"/>
      </top>
      <bottom/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/>
      <top style="thick">
        <color rgb="FF000000"/>
      </top>
      <bottom/>
    </border>
    <border>
      <left style="thin">
        <color rgb="FF000000"/>
      </left>
      <right style="thick">
        <color rgb="FF000000"/>
      </right>
      <top style="thick">
        <color rgb="FF000000"/>
      </top>
      <bottom/>
    </border>
    <border>
      <left style="thick">
        <color rgb="FF000000"/>
      </left>
      <top style="thin">
        <color rgb="FF000000"/>
      </top>
      <bottom style="thick">
        <color rgb="FF000000"/>
      </bottom>
    </border>
    <border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/>
      <top/>
      <bottom style="thick">
        <color rgb="FF000000"/>
      </bottom>
    </border>
    <border>
      <left/>
      <right/>
      <top/>
      <bottom style="thick">
        <color rgb="FF000000"/>
      </bottom>
    </border>
    <border>
      <left/>
      <right style="thick">
        <color rgb="FF000000"/>
      </right>
      <top/>
      <bottom style="thick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2" fillId="2" fontId="2" numFmtId="49" xfId="0" applyAlignment="1" applyBorder="1" applyFont="1" applyNumberFormat="1">
      <alignment shrinkToFit="0" wrapText="1"/>
    </xf>
    <xf borderId="3" fillId="2" fontId="1" numFmtId="0" xfId="0" applyAlignment="1" applyBorder="1" applyFont="1">
      <alignment shrinkToFit="0" wrapText="1"/>
    </xf>
    <xf borderId="4" fillId="2" fontId="1" numFmtId="0" xfId="0" applyAlignment="1" applyBorder="1" applyFont="1">
      <alignment shrinkToFit="0" wrapText="1"/>
    </xf>
    <xf borderId="0" fillId="0" fontId="2" numFmtId="0" xfId="0" applyAlignment="1" applyFont="1">
      <alignment shrinkToFit="0" wrapText="1"/>
    </xf>
    <xf borderId="5" fillId="2" fontId="2" numFmtId="0" xfId="0" applyAlignment="1" applyBorder="1" applyFont="1">
      <alignment shrinkToFit="0" wrapText="1"/>
    </xf>
    <xf borderId="6" fillId="2" fontId="2" numFmtId="0" xfId="0" applyAlignment="1" applyBorder="1" applyFont="1">
      <alignment shrinkToFit="0" wrapText="1"/>
    </xf>
    <xf borderId="7" fillId="2" fontId="2" numFmtId="0" xfId="0" applyAlignment="1" applyBorder="1" applyFont="1">
      <alignment shrinkToFit="0" wrapText="1"/>
    </xf>
    <xf borderId="8" fillId="2" fontId="2" numFmtId="9" xfId="0" applyAlignment="1" applyBorder="1" applyFont="1" applyNumberFormat="1">
      <alignment shrinkToFit="0" wrapText="1"/>
    </xf>
    <xf borderId="5" fillId="2" fontId="1" numFmtId="0" xfId="0" applyAlignment="1" applyBorder="1" applyFont="1">
      <alignment shrinkToFit="0" wrapText="1"/>
    </xf>
    <xf borderId="6" fillId="0" fontId="1" numFmtId="0" xfId="0" applyAlignment="1" applyBorder="1" applyFont="1">
      <alignment shrinkToFit="0" wrapText="1"/>
    </xf>
    <xf borderId="7" fillId="3" fontId="1" numFmtId="0" xfId="0" applyAlignment="1" applyBorder="1" applyFill="1" applyFont="1">
      <alignment shrinkToFit="0" wrapText="1"/>
    </xf>
    <xf borderId="8" fillId="3" fontId="2" numFmtId="9" xfId="0" applyAlignment="1" applyBorder="1" applyFont="1" applyNumberFormat="1">
      <alignment shrinkToFit="0" wrapText="1"/>
    </xf>
    <xf borderId="6" fillId="2" fontId="2" numFmtId="49" xfId="0" applyAlignment="1" applyBorder="1" applyFont="1" applyNumberFormat="1">
      <alignment shrinkToFit="0" wrapText="1"/>
    </xf>
    <xf borderId="8" fillId="2" fontId="2" numFmtId="0" xfId="0" applyAlignment="1" applyBorder="1" applyFont="1">
      <alignment shrinkToFit="0" wrapText="1"/>
    </xf>
    <xf borderId="9" fillId="2" fontId="1" numFmtId="0" xfId="0" applyAlignment="1" applyBorder="1" applyFont="1">
      <alignment shrinkToFit="0" wrapText="1"/>
    </xf>
    <xf borderId="10" fillId="0" fontId="1" numFmtId="0" xfId="0" applyAlignment="1" applyBorder="1" applyFont="1">
      <alignment shrinkToFit="0" wrapText="1"/>
    </xf>
    <xf borderId="11" fillId="3" fontId="1" numFmtId="0" xfId="0" applyAlignment="1" applyBorder="1" applyFont="1">
      <alignment shrinkToFit="0" wrapText="1"/>
    </xf>
    <xf borderId="12" fillId="3" fontId="2" numFmtId="9" xfId="0" applyAlignment="1" applyBorder="1" applyFont="1" applyNumberFormat="1">
      <alignment shrinkToFit="0" wrapText="1"/>
    </xf>
    <xf borderId="13" fillId="2" fontId="2" numFmtId="0" xfId="0" applyAlignment="1" applyBorder="1" applyFont="1">
      <alignment shrinkToFit="0" wrapText="1"/>
    </xf>
    <xf borderId="14" fillId="0" fontId="3" numFmtId="0" xfId="0" applyBorder="1" applyFont="1"/>
    <xf borderId="15" fillId="0" fontId="3" numFmtId="0" xfId="0" applyBorder="1" applyFont="1"/>
    <xf borderId="16" fillId="2" fontId="2" numFmtId="0" xfId="0" applyAlignment="1" applyBorder="1" applyFont="1">
      <alignment shrinkToFit="0" wrapText="1"/>
    </xf>
    <xf borderId="17" fillId="2" fontId="2" numFmtId="9" xfId="0" applyAlignment="1" applyBorder="1" applyFont="1" applyNumberFormat="1">
      <alignment shrinkToFit="0" wrapText="1"/>
    </xf>
    <xf borderId="18" fillId="3" fontId="1" numFmtId="0" xfId="0" applyAlignment="1" applyBorder="1" applyFont="1">
      <alignment shrinkToFit="0" wrapText="1"/>
    </xf>
    <xf borderId="19" fillId="0" fontId="3" numFmtId="0" xfId="0" applyBorder="1" applyFont="1"/>
    <xf borderId="20" fillId="0" fontId="3" numFmtId="0" xfId="0" applyBorder="1" applyFont="1"/>
    <xf borderId="21" fillId="3" fontId="1" numFmtId="0" xfId="0" applyAlignment="1" applyBorder="1" applyFont="1">
      <alignment shrinkToFit="0" wrapText="1"/>
    </xf>
    <xf borderId="22" fillId="3" fontId="2" numFmtId="9" xfId="0" applyAlignment="1" applyBorder="1" applyFont="1" applyNumberFormat="1">
      <alignment shrinkToFit="0" wrapText="1"/>
    </xf>
    <xf borderId="23" fillId="2" fontId="2" numFmtId="0" xfId="0" applyAlignment="1" applyBorder="1" applyFont="1">
      <alignment shrinkToFit="0" wrapText="1"/>
    </xf>
    <xf borderId="24" fillId="2" fontId="2" numFmtId="0" xfId="0" applyAlignment="1" applyBorder="1" applyFont="1">
      <alignment shrinkToFit="0" wrapText="1"/>
    </xf>
    <xf borderId="24" fillId="2" fontId="1" numFmtId="0" xfId="0" applyAlignment="1" applyBorder="1" applyFont="1">
      <alignment shrinkToFit="0" wrapText="1"/>
    </xf>
    <xf borderId="24" fillId="3" fontId="2" numFmtId="0" xfId="0" applyAlignment="1" applyBorder="1" applyFont="1">
      <alignment shrinkToFit="0" wrapText="1"/>
    </xf>
    <xf borderId="25" fillId="3" fontId="2" numFmtId="0" xfId="0" applyAlignment="1" applyBorder="1" applyFont="1">
      <alignment shrinkToFit="0" wrapText="1"/>
    </xf>
    <xf borderId="26" fillId="4" fontId="4" numFmtId="0" xfId="0" applyBorder="1" applyFill="1" applyFont="1"/>
    <xf borderId="26" fillId="4" fontId="2" numFmtId="0" xfId="0" applyAlignment="1" applyBorder="1" applyFont="1">
      <alignment shrinkToFit="0" wrapText="1"/>
    </xf>
    <xf borderId="26" fillId="5" fontId="5" numFmtId="0" xfId="0" applyAlignment="1" applyBorder="1" applyFill="1" applyFont="1">
      <alignment shrinkToFit="0" wrapText="1"/>
    </xf>
    <xf borderId="26" fillId="5" fontId="2" numFmtId="0" xfId="0" applyAlignment="1" applyBorder="1" applyFont="1">
      <alignment shrinkToFit="0" wrapText="1"/>
    </xf>
    <xf borderId="26" fillId="5" fontId="4" numFmtId="0" xfId="0" applyBorder="1" applyFont="1"/>
    <xf borderId="26" fillId="4" fontId="4" numFmtId="0" xfId="0" applyAlignment="1" applyBorder="1" applyFont="1">
      <alignment horizontal="center"/>
    </xf>
    <xf borderId="0" fillId="0" fontId="4" numFmtId="0" xfId="0" applyFont="1"/>
    <xf borderId="6" fillId="0" fontId="4" numFmtId="0" xfId="0" applyBorder="1" applyFont="1"/>
    <xf borderId="6" fillId="5" fontId="4" numFmtId="0" xfId="0" applyBorder="1" applyFont="1"/>
    <xf borderId="26" fillId="4" fontId="4" numFmtId="9" xfId="0" applyBorder="1" applyFont="1" applyNumberFormat="1"/>
    <xf borderId="0" fillId="0" fontId="2" numFmtId="0" xfId="0" applyAlignment="1" applyFont="1">
      <alignment horizontal="center"/>
    </xf>
    <xf borderId="0" fillId="0" fontId="2" numFmtId="10" xfId="0" applyAlignment="1" applyFont="1" applyNumberFormat="1">
      <alignment horizontal="center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7.38"/>
    <col customWidth="1" min="2" max="6" width="11.13"/>
    <col customWidth="1" min="7" max="7" width="8.63"/>
    <col customWidth="1" min="8" max="8" width="8.75"/>
    <col customWidth="1" min="9" max="12" width="11.13"/>
    <col customWidth="1" min="13" max="13" width="18.25"/>
    <col customWidth="1" min="14" max="14" width="16.38"/>
    <col customWidth="1" min="15" max="26" width="11.13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5.75" customHeight="1">
      <c r="A2" s="6" t="s">
        <v>8</v>
      </c>
      <c r="B2" s="7">
        <v>10.0</v>
      </c>
      <c r="C2" s="7">
        <v>10.0</v>
      </c>
      <c r="D2" s="7">
        <v>10.0</v>
      </c>
      <c r="E2" s="7">
        <v>10.0</v>
      </c>
      <c r="F2" s="7">
        <v>10.0</v>
      </c>
      <c r="G2" s="8">
        <f t="shared" ref="G2:G3" si="1">SUM(B2:F2)</f>
        <v>50</v>
      </c>
      <c r="H2" s="9">
        <f>G2/G13</f>
        <v>0.25</v>
      </c>
      <c r="I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75" customHeight="1">
      <c r="A3" s="10" t="s">
        <v>9</v>
      </c>
      <c r="B3" s="11"/>
      <c r="C3" s="11"/>
      <c r="D3" s="11"/>
      <c r="E3" s="11"/>
      <c r="F3" s="11"/>
      <c r="G3" s="12">
        <f t="shared" si="1"/>
        <v>0</v>
      </c>
      <c r="H3" s="13">
        <f>G3/G13</f>
        <v>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75" customHeight="1">
      <c r="A4" s="10" t="s">
        <v>10</v>
      </c>
      <c r="B4" s="14" t="s">
        <v>11</v>
      </c>
      <c r="C4" s="14" t="s">
        <v>12</v>
      </c>
      <c r="D4" s="14" t="s">
        <v>13</v>
      </c>
      <c r="E4" s="14" t="s">
        <v>14</v>
      </c>
      <c r="F4" s="14" t="s">
        <v>15</v>
      </c>
      <c r="G4" s="8"/>
      <c r="H4" s="1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75" customHeight="1">
      <c r="A5" s="6" t="s">
        <v>8</v>
      </c>
      <c r="B5" s="7">
        <v>10.0</v>
      </c>
      <c r="C5" s="7">
        <v>10.0</v>
      </c>
      <c r="D5" s="7">
        <v>10.0</v>
      </c>
      <c r="E5" s="7">
        <v>10.0</v>
      </c>
      <c r="F5" s="7">
        <v>10.0</v>
      </c>
      <c r="G5" s="8">
        <f t="shared" ref="G5:G6" si="2">SUM(B5:F5)</f>
        <v>50</v>
      </c>
      <c r="H5" s="9">
        <f>G5/G13</f>
        <v>0.25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5.75" customHeight="1">
      <c r="A6" s="10" t="s">
        <v>9</v>
      </c>
      <c r="B6" s="11"/>
      <c r="C6" s="11"/>
      <c r="D6" s="11"/>
      <c r="E6" s="11"/>
      <c r="F6" s="11"/>
      <c r="G6" s="12">
        <f t="shared" si="2"/>
        <v>0</v>
      </c>
      <c r="H6" s="13">
        <f>G6/G13</f>
        <v>0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75" customHeight="1">
      <c r="A7" s="10" t="s">
        <v>16</v>
      </c>
      <c r="B7" s="14" t="s">
        <v>17</v>
      </c>
      <c r="C7" s="14" t="s">
        <v>18</v>
      </c>
      <c r="D7" s="14" t="s">
        <v>19</v>
      </c>
      <c r="E7" s="14" t="s">
        <v>20</v>
      </c>
      <c r="F7" s="14" t="s">
        <v>21</v>
      </c>
      <c r="G7" s="8"/>
      <c r="H7" s="1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5.75" customHeight="1">
      <c r="A8" s="6" t="s">
        <v>8</v>
      </c>
      <c r="B8" s="7">
        <v>10.0</v>
      </c>
      <c r="C8" s="7">
        <v>10.0</v>
      </c>
      <c r="D8" s="7">
        <v>10.0</v>
      </c>
      <c r="E8" s="7">
        <v>10.0</v>
      </c>
      <c r="F8" s="7">
        <v>10.0</v>
      </c>
      <c r="G8" s="8">
        <f t="shared" ref="G8:G9" si="3">SUM(B8:F8)</f>
        <v>50</v>
      </c>
      <c r="H8" s="9">
        <f>G8/G13</f>
        <v>0.25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5.75" customHeight="1">
      <c r="A9" s="10" t="s">
        <v>9</v>
      </c>
      <c r="B9" s="11"/>
      <c r="C9" s="11"/>
      <c r="D9" s="11"/>
      <c r="E9" s="11"/>
      <c r="F9" s="11"/>
      <c r="G9" s="12">
        <f t="shared" si="3"/>
        <v>0</v>
      </c>
      <c r="H9" s="13">
        <f>G9/G13</f>
        <v>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5.75" customHeight="1">
      <c r="A10" s="10" t="s">
        <v>22</v>
      </c>
      <c r="B10" s="14" t="s">
        <v>23</v>
      </c>
      <c r="C10" s="14" t="s">
        <v>24</v>
      </c>
      <c r="D10" s="14" t="s">
        <v>25</v>
      </c>
      <c r="E10" s="14" t="s">
        <v>26</v>
      </c>
      <c r="F10" s="14" t="s">
        <v>27</v>
      </c>
      <c r="G10" s="8"/>
      <c r="H10" s="1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5.75" customHeight="1">
      <c r="A11" s="6" t="s">
        <v>8</v>
      </c>
      <c r="B11" s="7">
        <v>10.0</v>
      </c>
      <c r="C11" s="7">
        <v>10.0</v>
      </c>
      <c r="D11" s="7">
        <v>10.0</v>
      </c>
      <c r="E11" s="7">
        <v>10.0</v>
      </c>
      <c r="F11" s="7">
        <v>10.0</v>
      </c>
      <c r="G11" s="8">
        <f t="shared" ref="G11:G12" si="4">SUM(B11:F11)</f>
        <v>50</v>
      </c>
      <c r="H11" s="9">
        <f>G11/G13</f>
        <v>0.25</v>
      </c>
      <c r="I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5.75" customHeight="1">
      <c r="A12" s="16" t="s">
        <v>9</v>
      </c>
      <c r="B12" s="17"/>
      <c r="C12" s="17"/>
      <c r="D12" s="17"/>
      <c r="E12" s="17"/>
      <c r="F12" s="17"/>
      <c r="G12" s="18">
        <f t="shared" si="4"/>
        <v>0</v>
      </c>
      <c r="H12" s="19">
        <f>G12/G13</f>
        <v>0</v>
      </c>
      <c r="I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5.75" customHeight="1">
      <c r="A13" s="20" t="s">
        <v>28</v>
      </c>
      <c r="B13" s="21"/>
      <c r="C13" s="21"/>
      <c r="D13" s="21"/>
      <c r="E13" s="21"/>
      <c r="F13" s="22"/>
      <c r="G13" s="23">
        <f t="shared" ref="G13:G14" si="5">SUM(G2,G5,G8,G11)</f>
        <v>200</v>
      </c>
      <c r="H13" s="24">
        <f>H11+H8+H5+H2</f>
        <v>1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5.75" customHeight="1">
      <c r="A14" s="25" t="s">
        <v>29</v>
      </c>
      <c r="B14" s="26"/>
      <c r="C14" s="26"/>
      <c r="D14" s="26"/>
      <c r="E14" s="26"/>
      <c r="F14" s="27"/>
      <c r="G14" s="28">
        <f t="shared" si="5"/>
        <v>0</v>
      </c>
      <c r="H14" s="29">
        <f>G14/G13</f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5.75" customHeight="1">
      <c r="A15" s="30"/>
      <c r="B15" s="31"/>
      <c r="C15" s="31"/>
      <c r="D15" s="31"/>
      <c r="E15" s="31"/>
      <c r="F15" s="32" t="s">
        <v>30</v>
      </c>
      <c r="G15" s="33"/>
      <c r="H15" s="34">
        <f>VLOOKUP(H14,Bewertungsmatrix!A2:C7, 2, 1)</f>
        <v>6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5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5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5.75" customHeight="1"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5.75" customHeight="1"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5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3:F13"/>
    <mergeCell ref="A14:F14"/>
  </mergeCells>
  <printOptions horizontalCentered="1" verticalCentered="1"/>
  <pageMargins bottom="0.7874015748031497" footer="0.0" header="0.0" left="0.7086614173228347" right="0.7086614173228347" top="0.7874015748031497"/>
  <pageSetup paperSize="9" orientation="landscape"/>
  <headerFooter>
    <oddHeader>&amp;CBewertungsmatrix nach Kompetenzen</oddHeader>
    <oddFooter>&amp;CInformatik OSRW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.0"/>
    <col customWidth="1" min="2" max="2" width="14.75"/>
    <col customWidth="1" min="3" max="7" width="14.13"/>
    <col customWidth="1" min="8" max="26" width="9.38"/>
  </cols>
  <sheetData>
    <row r="1" ht="12.75" customHeight="1">
      <c r="A1" s="35"/>
      <c r="B1" s="36" t="s">
        <v>31</v>
      </c>
      <c r="C1" s="37" t="s">
        <v>32</v>
      </c>
      <c r="D1" s="38" t="s">
        <v>33</v>
      </c>
      <c r="E1" s="38" t="s">
        <v>34</v>
      </c>
      <c r="F1" s="38"/>
      <c r="G1" s="39"/>
      <c r="H1" s="35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ht="12.75" customHeight="1">
      <c r="A2" s="35"/>
      <c r="B2" s="36" t="s">
        <v>35</v>
      </c>
      <c r="C2" s="36" t="s">
        <v>36</v>
      </c>
      <c r="D2" s="36" t="s">
        <v>37</v>
      </c>
      <c r="E2" s="36" t="s">
        <v>38</v>
      </c>
      <c r="F2" s="36" t="s">
        <v>39</v>
      </c>
      <c r="G2" s="36" t="s">
        <v>6</v>
      </c>
      <c r="H2" s="35" t="s">
        <v>40</v>
      </c>
      <c r="I2" s="40" t="s">
        <v>41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ht="12.75" customHeight="1">
      <c r="A3" s="35">
        <v>1.0</v>
      </c>
      <c r="B3" s="42" t="s">
        <v>42</v>
      </c>
      <c r="C3" s="42"/>
      <c r="D3" s="42"/>
      <c r="E3" s="42"/>
      <c r="F3" s="42"/>
      <c r="G3" s="43">
        <f t="shared" ref="G3:G5" si="1">SUM(C3:F3)</f>
        <v>0</v>
      </c>
      <c r="H3" s="44">
        <f t="shared" ref="H3:H5" si="2">G3/20</f>
        <v>0</v>
      </c>
      <c r="I3" s="40">
        <f>VLOOKUP(H3,Bewertungsmatrix!A2:C7, 2, 1)</f>
        <v>6</v>
      </c>
    </row>
    <row r="4" ht="12.75" customHeight="1">
      <c r="A4" s="35">
        <v>2.0</v>
      </c>
      <c r="B4" s="42" t="s">
        <v>43</v>
      </c>
      <c r="C4" s="42"/>
      <c r="D4" s="42"/>
      <c r="E4" s="42"/>
      <c r="F4" s="42"/>
      <c r="G4" s="43">
        <f t="shared" si="1"/>
        <v>0</v>
      </c>
      <c r="H4" s="44">
        <f t="shared" si="2"/>
        <v>0</v>
      </c>
      <c r="I4" s="40" t="str">
        <f>VLOOKUP(H4,Bewertungsmatrix!A3:C8, 2, 1)</f>
        <v>#N/A</v>
      </c>
    </row>
    <row r="5" ht="12.75" customHeight="1">
      <c r="A5" s="35">
        <v>3.0</v>
      </c>
      <c r="B5" s="42" t="s">
        <v>44</v>
      </c>
      <c r="C5" s="42"/>
      <c r="D5" s="42"/>
      <c r="E5" s="42"/>
      <c r="F5" s="42"/>
      <c r="G5" s="43">
        <f t="shared" si="1"/>
        <v>0</v>
      </c>
      <c r="H5" s="44">
        <f t="shared" si="2"/>
        <v>0</v>
      </c>
      <c r="I5" s="40" t="str">
        <f>VLOOKUP(H5,Bewertungsmatrix!A4:C9, 2, 1)</f>
        <v>#N/A</v>
      </c>
    </row>
    <row r="6" ht="12.75" customHeight="1">
      <c r="A6" s="35"/>
      <c r="B6" s="35"/>
      <c r="C6" s="35"/>
      <c r="D6" s="35"/>
      <c r="E6" s="35"/>
      <c r="F6" s="35"/>
      <c r="G6" s="35">
        <f>SUM(G3:G5)</f>
        <v>0</v>
      </c>
      <c r="H6" s="44">
        <f>G6/60</f>
        <v>0</v>
      </c>
      <c r="I6" s="40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ht="12.75" customHeight="1">
      <c r="A7" s="35"/>
      <c r="B7" s="35"/>
      <c r="C7" s="35"/>
      <c r="D7" s="35"/>
      <c r="E7" s="35"/>
      <c r="F7" s="35"/>
      <c r="G7" s="35"/>
      <c r="H7" s="35" t="s">
        <v>45</v>
      </c>
      <c r="I7" s="40">
        <f>VLOOKUP(H6,Bewertungsmatrix!A2:C7, 2, 1)</f>
        <v>6</v>
      </c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87401575" footer="0.0" header="0.0" left="0.7" right="0.7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6" width="11.13"/>
  </cols>
  <sheetData>
    <row r="1" ht="15.75" customHeight="1">
      <c r="A1" s="45" t="s">
        <v>46</v>
      </c>
      <c r="B1" s="45" t="s">
        <v>47</v>
      </c>
      <c r="C1" s="45" t="s">
        <v>48</v>
      </c>
    </row>
    <row r="2" ht="15.75" customHeight="1">
      <c r="A2" s="46">
        <v>0.0</v>
      </c>
      <c r="B2" s="47">
        <v>6.0</v>
      </c>
      <c r="C2" s="45" t="s">
        <v>49</v>
      </c>
    </row>
    <row r="3" ht="15.75" customHeight="1">
      <c r="A3" s="46">
        <v>0.2</v>
      </c>
      <c r="B3" s="47">
        <v>5.0</v>
      </c>
      <c r="C3" s="45" t="s">
        <v>50</v>
      </c>
    </row>
    <row r="4" ht="15.75" customHeight="1">
      <c r="A4" s="46">
        <v>0.4</v>
      </c>
      <c r="B4" s="47">
        <v>4.0</v>
      </c>
      <c r="C4" s="45" t="s">
        <v>51</v>
      </c>
    </row>
    <row r="5" ht="15.75" customHeight="1">
      <c r="A5" s="46">
        <v>0.6</v>
      </c>
      <c r="B5" s="47">
        <v>3.0</v>
      </c>
      <c r="C5" s="45" t="s">
        <v>52</v>
      </c>
    </row>
    <row r="6" ht="15.75" customHeight="1">
      <c r="A6" s="46">
        <v>0.8</v>
      </c>
      <c r="B6" s="47">
        <v>2.0</v>
      </c>
      <c r="C6" s="45" t="s">
        <v>53</v>
      </c>
    </row>
    <row r="7" ht="15.75" customHeight="1">
      <c r="A7" s="46">
        <v>0.96</v>
      </c>
      <c r="B7" s="47">
        <v>1.0</v>
      </c>
      <c r="C7" s="45" t="s">
        <v>54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7" right="0.7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